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wirtz\Desktop\"/>
    </mc:Choice>
  </mc:AlternateContent>
  <xr:revisionPtr revIDLastSave="0" documentId="8_{1F831B22-4302-4C95-A194-5C732F2639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14_DeprSummary (2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M25" i="1"/>
  <c r="O25" i="1"/>
  <c r="Q25" i="1"/>
  <c r="S25" i="1"/>
  <c r="U25" i="1"/>
  <c r="W25" i="1"/>
  <c r="Y25" i="1"/>
  <c r="I25" i="1"/>
  <c r="AE49" i="1"/>
  <c r="AE54" i="1" s="1"/>
  <c r="AC49" i="1"/>
  <c r="AC54" i="1" s="1"/>
  <c r="AA49" i="1"/>
  <c r="AA54" i="1" s="1"/>
  <c r="Y49" i="1"/>
  <c r="Y54" i="1" s="1"/>
  <c r="W49" i="1"/>
  <c r="W54" i="1" s="1"/>
  <c r="U49" i="1"/>
  <c r="U54" i="1" s="1"/>
  <c r="S49" i="1"/>
  <c r="S54" i="1" s="1"/>
  <c r="Q49" i="1"/>
  <c r="Q54" i="1" s="1"/>
  <c r="Q57" i="1" s="1"/>
  <c r="O49" i="1"/>
  <c r="O54" i="1" s="1"/>
  <c r="O57" i="1" s="1"/>
  <c r="M49" i="1"/>
  <c r="M54" i="1" s="1"/>
  <c r="M57" i="1" s="1"/>
  <c r="K49" i="1"/>
  <c r="K54" i="1" s="1"/>
  <c r="K57" i="1" s="1"/>
  <c r="I49" i="1"/>
  <c r="I54" i="1" s="1"/>
  <c r="I57" i="1" s="1"/>
</calcChain>
</file>

<file path=xl/sharedStrings.xml><?xml version="1.0" encoding="utf-8"?>
<sst xmlns="http://schemas.openxmlformats.org/spreadsheetml/2006/main" count="149" uniqueCount="60">
  <si>
    <t>SD414 - School Bus Replacement Fund (Depreciation Schedule) 12 Year Declining Balance CURRENT</t>
  </si>
  <si>
    <t>Bus#</t>
  </si>
  <si>
    <t>VIN</t>
  </si>
  <si>
    <t>Make</t>
  </si>
  <si>
    <t>Model Year</t>
  </si>
  <si>
    <t>Purchase Price</t>
  </si>
  <si>
    <t>Depr Amount</t>
  </si>
  <si>
    <t>Depr Date</t>
  </si>
  <si>
    <t>Yr</t>
  </si>
  <si>
    <t>2023-2024</t>
  </si>
  <si>
    <t>2024-2025</t>
  </si>
  <si>
    <t>2025-2026</t>
  </si>
  <si>
    <t>2026-2027</t>
  </si>
  <si>
    <t>2027-2028</t>
  </si>
  <si>
    <t>2028-2029</t>
  </si>
  <si>
    <t>2029-2030</t>
  </si>
  <si>
    <t>2030-2031</t>
  </si>
  <si>
    <t>2031-2032</t>
  </si>
  <si>
    <t>2032-2033</t>
  </si>
  <si>
    <t>2033-2034</t>
  </si>
  <si>
    <t>2034-2035</t>
  </si>
  <si>
    <t>1HVBBABP41H502011</t>
  </si>
  <si>
    <t>International</t>
  </si>
  <si>
    <t>4DRBRABM64B962667</t>
  </si>
  <si>
    <t>4DRBRABP24B962661</t>
  </si>
  <si>
    <t>4DRBUAFM56B216741</t>
  </si>
  <si>
    <t>1GDHG31U631129209</t>
  </si>
  <si>
    <t>Thomas Mini Bus</t>
  </si>
  <si>
    <t>4DRBUAFM25B987155</t>
  </si>
  <si>
    <t xml:space="preserve">International  </t>
  </si>
  <si>
    <t>4DRBVAAN6AA158909</t>
  </si>
  <si>
    <t>4DRBUSKN6AB158569</t>
  </si>
  <si>
    <t>1BABNCPA0DF292403</t>
  </si>
  <si>
    <t>Blue Bird</t>
  </si>
  <si>
    <t>4UZABRDT0FCGG4971</t>
  </si>
  <si>
    <t xml:space="preserve">Freightliner  </t>
  </si>
  <si>
    <t>4DRBUC8N4HB481235</t>
  </si>
  <si>
    <t>International 77 passenger</t>
  </si>
  <si>
    <t>4UZABRFC7JCJS0443</t>
  </si>
  <si>
    <t>Freightliner/Thomas Handicap</t>
  </si>
  <si>
    <t>1BABNB6A0JF342160</t>
  </si>
  <si>
    <t>Blue Bird Rear Engine</t>
  </si>
  <si>
    <t>1BAKJCSA6KF353446</t>
  </si>
  <si>
    <t>Blue Bird 77 passenger</t>
  </si>
  <si>
    <t>1BAKBCSA1LF365650</t>
  </si>
  <si>
    <t>Blue Bird  42 passenger (Handicap)</t>
  </si>
  <si>
    <t>1BAKJCSA1MF376345</t>
  </si>
  <si>
    <t>Blue Bird 78 passenger</t>
  </si>
  <si>
    <t>1BAKJCSA2NF383757</t>
  </si>
  <si>
    <t>Totals</t>
  </si>
  <si>
    <t>Remaining Lease Payments</t>
  </si>
  <si>
    <t>Bus 211</t>
  </si>
  <si>
    <t>Bus 223</t>
  </si>
  <si>
    <t>Remaining/Needed Funds</t>
  </si>
  <si>
    <t>SD414 - School Bus Replacement Fund (Depreciation Schedule) 12 Year Declining Balance with ESTIMATED NEW BUS PURCHASE</t>
  </si>
  <si>
    <t>NEW BUS</t>
  </si>
  <si>
    <t>ESTIMATED DEPRECIATION</t>
  </si>
  <si>
    <t>ESTIMATED Blue Bird 77 passenger</t>
  </si>
  <si>
    <t>Remaining Depreciation to make New Bus lease payment</t>
  </si>
  <si>
    <t>New 2024 Bus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</si>
</sst>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6" fontId="0" fillId="0" borderId="0" xfId="0" applyNumberFormat="1"/>
    <xf numFmtId="14" fontId="0" fillId="0" borderId="0" xfId="0" applyNumberFormat="1"/>
    <xf numFmtId="0" fontId="0" fillId="0" borderId="10" xfId="0" applyBorder="1"/>
    <xf numFmtId="6" fontId="0" fillId="0" borderId="10" xfId="0" applyNumberFormat="1" applyBorder="1"/>
    <xf numFmtId="14" fontId="0" fillId="0" borderId="10" xfId="0" applyNumberFormat="1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33" borderId="10" xfId="0" applyFill="1" applyBorder="1"/>
    <xf numFmtId="164" fontId="0" fillId="33" borderId="10" xfId="0" applyNumberFormat="1" applyFill="1" applyBorder="1"/>
    <xf numFmtId="164" fontId="0" fillId="0" borderId="10" xfId="0" applyNumberFormat="1" applyBorder="1"/>
    <xf numFmtId="1" fontId="0" fillId="0" borderId="0" xfId="0" applyNumberFormat="1"/>
    <xf numFmtId="6" fontId="0" fillId="33" borderId="10" xfId="0" applyNumberFormat="1" applyFill="1" applyBorder="1"/>
    <xf numFmtId="14" fontId="0" fillId="33" borderId="10" xfId="0" applyNumberFormat="1" applyFill="1" applyBorder="1"/>
    <xf numFmtId="0" fontId="0" fillId="0" borderId="11" xfId="0" applyBorder="1"/>
    <xf numFmtId="164" fontId="0" fillId="0" borderId="11" xfId="0" applyNumberFormat="1" applyBorder="1"/>
    <xf numFmtId="0" fontId="0" fillId="33" borderId="10" xfId="0" applyFill="1" applyBorder="1" applyAlignment="1">
      <alignment wrapText="1"/>
    </xf>
    <xf numFmtId="0" fontId="18" fillId="0" borderId="11" xfId="0" applyFont="1" applyBorder="1"/>
    <xf numFmtId="0" fontId="0" fillId="0" borderId="0" xfId="0" applyAlignment="1">
      <alignment horizontal="right"/>
    </xf>
    <xf numFmtId="164" fontId="0" fillId="33" borderId="0" xfId="0" applyNumberFormat="1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7"/>
  <sheetViews>
    <sheetView tabSelected="1" zoomScaleNormal="100" workbookViewId="0">
      <selection activeCell="F16" sqref="F16"/>
    </sheetView>
  </sheetViews>
  <sheetFormatPr defaultRowHeight="15"/>
  <cols>
    <col min="1" max="1" width="10.42578125" customWidth="1"/>
    <col min="2" max="2" width="21.42578125" customWidth="1"/>
    <col min="3" max="3" width="30.85546875" customWidth="1"/>
    <col min="4" max="4" width="10.7109375" customWidth="1"/>
    <col min="5" max="5" width="15" style="7" customWidth="1"/>
    <col min="6" max="6" width="13.28515625" customWidth="1"/>
    <col min="7" max="7" width="13.42578125" customWidth="1"/>
    <col min="9" max="9" width="10.85546875" bestFit="1" customWidth="1"/>
  </cols>
  <sheetData>
    <row r="1" spans="1:31" ht="19.5" thickBot="1">
      <c r="A1" s="17" t="s">
        <v>0</v>
      </c>
      <c r="B1" s="14"/>
      <c r="C1" s="14"/>
      <c r="D1" s="14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>
      <c r="A2" t="s">
        <v>1</v>
      </c>
      <c r="B2" t="s">
        <v>2</v>
      </c>
      <c r="C2" t="s">
        <v>3</v>
      </c>
      <c r="D2" t="s">
        <v>4</v>
      </c>
      <c r="E2" s="7" t="s">
        <v>5</v>
      </c>
      <c r="F2" t="s">
        <v>6</v>
      </c>
      <c r="G2" t="s">
        <v>7</v>
      </c>
      <c r="H2" t="s">
        <v>8</v>
      </c>
      <c r="I2" t="s">
        <v>9</v>
      </c>
      <c r="J2" t="s">
        <v>8</v>
      </c>
      <c r="K2" t="s">
        <v>10</v>
      </c>
      <c r="L2" t="s">
        <v>8</v>
      </c>
      <c r="M2" t="s">
        <v>11</v>
      </c>
      <c r="N2" t="s">
        <v>8</v>
      </c>
      <c r="O2" t="s">
        <v>12</v>
      </c>
      <c r="P2" t="s">
        <v>8</v>
      </c>
      <c r="Q2" t="s">
        <v>13</v>
      </c>
      <c r="R2" t="s">
        <v>8</v>
      </c>
      <c r="S2" t="s">
        <v>14</v>
      </c>
      <c r="T2" t="s">
        <v>8</v>
      </c>
      <c r="U2" t="s">
        <v>15</v>
      </c>
      <c r="V2" t="s">
        <v>8</v>
      </c>
      <c r="W2" t="s">
        <v>16</v>
      </c>
      <c r="X2" t="s">
        <v>8</v>
      </c>
      <c r="Y2" t="s">
        <v>17</v>
      </c>
      <c r="Z2" t="s">
        <v>8</v>
      </c>
      <c r="AA2" t="s">
        <v>18</v>
      </c>
      <c r="AB2" t="s">
        <v>8</v>
      </c>
      <c r="AC2" t="s">
        <v>19</v>
      </c>
      <c r="AD2" t="s">
        <v>8</v>
      </c>
      <c r="AE2" t="s">
        <v>20</v>
      </c>
    </row>
    <row r="3" spans="1:31">
      <c r="A3">
        <v>15</v>
      </c>
      <c r="B3" t="s">
        <v>21</v>
      </c>
      <c r="C3" t="s">
        <v>22</v>
      </c>
      <c r="D3">
        <v>2001</v>
      </c>
      <c r="F3" s="1">
        <v>59272</v>
      </c>
      <c r="G3" s="2">
        <v>37437</v>
      </c>
    </row>
    <row r="4" spans="1:31">
      <c r="A4">
        <v>32</v>
      </c>
      <c r="B4" t="s">
        <v>23</v>
      </c>
      <c r="C4" t="s">
        <v>22</v>
      </c>
      <c r="D4">
        <v>2004</v>
      </c>
      <c r="E4" s="7">
        <v>53200</v>
      </c>
      <c r="F4" s="1">
        <v>53200</v>
      </c>
      <c r="G4" s="2">
        <v>37802</v>
      </c>
    </row>
    <row r="5" spans="1:31">
      <c r="A5">
        <v>31</v>
      </c>
      <c r="B5" t="s">
        <v>24</v>
      </c>
      <c r="C5" t="s">
        <v>22</v>
      </c>
      <c r="D5">
        <v>2004</v>
      </c>
      <c r="E5" s="7">
        <v>56222</v>
      </c>
      <c r="F5" s="1">
        <v>56222</v>
      </c>
      <c r="G5" s="2">
        <v>37802</v>
      </c>
    </row>
    <row r="6" spans="1:31">
      <c r="A6" s="11">
        <v>67</v>
      </c>
      <c r="B6" t="s">
        <v>25</v>
      </c>
      <c r="C6" t="s">
        <v>22</v>
      </c>
      <c r="D6">
        <v>2005</v>
      </c>
      <c r="E6" s="7">
        <v>58076</v>
      </c>
      <c r="F6" s="1">
        <v>58076</v>
      </c>
      <c r="G6" s="2">
        <v>38533</v>
      </c>
    </row>
    <row r="7" spans="1:31">
      <c r="A7">
        <v>40</v>
      </c>
      <c r="B7" t="s">
        <v>26</v>
      </c>
      <c r="C7" t="s">
        <v>27</v>
      </c>
      <c r="D7">
        <v>2004</v>
      </c>
      <c r="E7" s="7">
        <v>38925</v>
      </c>
      <c r="F7" s="1">
        <v>38925</v>
      </c>
      <c r="G7" s="2">
        <v>38898</v>
      </c>
    </row>
    <row r="8" spans="1:31">
      <c r="A8">
        <v>64</v>
      </c>
      <c r="B8" t="s">
        <v>28</v>
      </c>
      <c r="C8" t="s">
        <v>29</v>
      </c>
      <c r="D8">
        <v>2005</v>
      </c>
      <c r="E8" s="7">
        <v>55822</v>
      </c>
      <c r="F8" s="1">
        <v>56478</v>
      </c>
      <c r="G8" s="2">
        <v>38898</v>
      </c>
    </row>
    <row r="9" spans="1:31">
      <c r="A9">
        <v>102</v>
      </c>
      <c r="B9" t="s">
        <v>30</v>
      </c>
      <c r="C9" t="s">
        <v>22</v>
      </c>
      <c r="D9">
        <v>2010</v>
      </c>
      <c r="E9" s="7">
        <v>90345</v>
      </c>
      <c r="F9" s="1">
        <v>88520</v>
      </c>
      <c r="G9" s="2">
        <v>39994</v>
      </c>
    </row>
    <row r="10" spans="1:31">
      <c r="A10">
        <v>101</v>
      </c>
      <c r="B10" t="s">
        <v>31</v>
      </c>
      <c r="C10" t="s">
        <v>22</v>
      </c>
      <c r="D10">
        <v>2010</v>
      </c>
      <c r="E10" s="7">
        <v>79762</v>
      </c>
      <c r="F10" s="1">
        <v>77937</v>
      </c>
      <c r="G10" s="2">
        <v>39994</v>
      </c>
    </row>
    <row r="11" spans="1:31">
      <c r="A11">
        <v>136</v>
      </c>
      <c r="B11" t="s">
        <v>32</v>
      </c>
      <c r="C11" t="s">
        <v>33</v>
      </c>
      <c r="D11">
        <v>2013</v>
      </c>
      <c r="E11" s="7">
        <v>102059</v>
      </c>
      <c r="F11" s="1">
        <v>98949</v>
      </c>
      <c r="G11" s="2">
        <v>41090</v>
      </c>
    </row>
    <row r="12" spans="1:31">
      <c r="A12">
        <v>157</v>
      </c>
      <c r="B12" t="s">
        <v>34</v>
      </c>
      <c r="C12" t="s">
        <v>35</v>
      </c>
      <c r="D12">
        <v>2015</v>
      </c>
      <c r="E12" s="7">
        <v>89165</v>
      </c>
      <c r="F12" s="1">
        <v>88215</v>
      </c>
      <c r="G12" s="2">
        <v>41820</v>
      </c>
      <c r="H12">
        <v>11</v>
      </c>
      <c r="I12" s="1">
        <v>2374</v>
      </c>
      <c r="J12">
        <v>12</v>
      </c>
      <c r="K12" s="1">
        <v>1978</v>
      </c>
    </row>
    <row r="13" spans="1:31">
      <c r="A13">
        <v>175</v>
      </c>
      <c r="B13" t="s">
        <v>36</v>
      </c>
      <c r="C13" t="s">
        <v>37</v>
      </c>
      <c r="D13">
        <v>2017</v>
      </c>
      <c r="E13" s="7">
        <v>90840</v>
      </c>
      <c r="F13" s="1">
        <v>90384</v>
      </c>
      <c r="G13" s="2">
        <v>42916</v>
      </c>
      <c r="H13">
        <v>8</v>
      </c>
      <c r="I13" s="1">
        <v>4204</v>
      </c>
      <c r="J13">
        <v>9</v>
      </c>
      <c r="K13" s="1">
        <v>3503</v>
      </c>
      <c r="L13">
        <v>10</v>
      </c>
      <c r="M13" s="1">
        <v>2919</v>
      </c>
      <c r="N13">
        <v>11</v>
      </c>
      <c r="O13" s="1">
        <v>2432</v>
      </c>
      <c r="P13">
        <v>12</v>
      </c>
      <c r="Q13" s="1">
        <v>2027</v>
      </c>
    </row>
    <row r="14" spans="1:31">
      <c r="A14">
        <v>176</v>
      </c>
      <c r="B14" t="s">
        <v>38</v>
      </c>
      <c r="C14" t="s">
        <v>39</v>
      </c>
      <c r="D14">
        <v>2018</v>
      </c>
      <c r="E14" s="7">
        <v>99951</v>
      </c>
      <c r="F14" s="1">
        <v>99362</v>
      </c>
      <c r="G14" s="2">
        <v>42916</v>
      </c>
      <c r="H14">
        <v>8</v>
      </c>
      <c r="I14" s="1">
        <v>4621</v>
      </c>
      <c r="J14">
        <v>9</v>
      </c>
      <c r="K14" s="1">
        <v>3851</v>
      </c>
      <c r="L14">
        <v>10</v>
      </c>
      <c r="M14" s="1">
        <v>3209</v>
      </c>
      <c r="N14">
        <v>11</v>
      </c>
      <c r="O14" s="1">
        <v>2674</v>
      </c>
      <c r="P14">
        <v>12</v>
      </c>
      <c r="Q14" s="1">
        <v>2228</v>
      </c>
    </row>
    <row r="15" spans="1:31">
      <c r="A15">
        <v>177</v>
      </c>
      <c r="B15" t="s">
        <v>40</v>
      </c>
      <c r="C15" t="s">
        <v>41</v>
      </c>
      <c r="D15">
        <v>2017</v>
      </c>
      <c r="E15" s="7">
        <v>129965</v>
      </c>
      <c r="F15" s="1">
        <v>117447</v>
      </c>
      <c r="G15" s="2">
        <v>42916</v>
      </c>
      <c r="H15">
        <v>8</v>
      </c>
      <c r="I15" s="1">
        <v>5462</v>
      </c>
      <c r="J15">
        <v>9</v>
      </c>
      <c r="K15" s="1">
        <v>4552</v>
      </c>
      <c r="L15">
        <v>10</v>
      </c>
      <c r="M15" s="1">
        <v>3793</v>
      </c>
      <c r="N15">
        <v>11</v>
      </c>
      <c r="O15" s="1">
        <v>3161</v>
      </c>
      <c r="P15">
        <v>12</v>
      </c>
      <c r="Q15" s="1">
        <v>2634</v>
      </c>
    </row>
    <row r="16" spans="1:31">
      <c r="A16">
        <v>199</v>
      </c>
      <c r="B16" t="s">
        <v>42</v>
      </c>
      <c r="C16" t="s">
        <v>43</v>
      </c>
      <c r="D16">
        <v>2019</v>
      </c>
      <c r="E16" s="7">
        <v>104797</v>
      </c>
      <c r="F16" s="1">
        <v>97262</v>
      </c>
      <c r="G16" s="2">
        <v>43281</v>
      </c>
      <c r="H16">
        <v>7</v>
      </c>
      <c r="I16" s="1">
        <v>5429</v>
      </c>
      <c r="J16">
        <v>8</v>
      </c>
      <c r="K16" s="1">
        <v>4524</v>
      </c>
      <c r="L16">
        <v>9</v>
      </c>
      <c r="M16" s="1">
        <v>3769</v>
      </c>
      <c r="N16">
        <v>10</v>
      </c>
      <c r="O16" s="1">
        <v>3141</v>
      </c>
      <c r="P16">
        <v>11</v>
      </c>
      <c r="Q16" s="1">
        <v>2618</v>
      </c>
      <c r="R16">
        <v>12</v>
      </c>
      <c r="S16" s="1">
        <v>2181</v>
      </c>
    </row>
    <row r="17" spans="1:31">
      <c r="A17">
        <v>202</v>
      </c>
      <c r="B17" t="s">
        <v>44</v>
      </c>
      <c r="C17" t="s">
        <v>45</v>
      </c>
      <c r="D17">
        <v>2020</v>
      </c>
      <c r="E17" s="7">
        <v>106987</v>
      </c>
      <c r="F17" s="1">
        <v>103225</v>
      </c>
      <c r="G17" s="2">
        <v>43646</v>
      </c>
      <c r="H17">
        <v>6</v>
      </c>
      <c r="I17" s="1">
        <v>6914</v>
      </c>
      <c r="J17">
        <v>7</v>
      </c>
      <c r="K17" s="1">
        <v>5761</v>
      </c>
      <c r="L17">
        <v>8</v>
      </c>
      <c r="M17" s="1">
        <v>4801</v>
      </c>
      <c r="N17">
        <v>9</v>
      </c>
      <c r="O17" s="1">
        <v>4001</v>
      </c>
      <c r="P17">
        <v>10</v>
      </c>
      <c r="Q17" s="1">
        <v>3334</v>
      </c>
      <c r="R17">
        <v>11</v>
      </c>
      <c r="S17" s="1">
        <v>2778</v>
      </c>
      <c r="T17">
        <v>12</v>
      </c>
      <c r="U17" s="1">
        <v>2315</v>
      </c>
    </row>
    <row r="18" spans="1:31">
      <c r="A18">
        <v>211</v>
      </c>
      <c r="B18" t="s">
        <v>46</v>
      </c>
      <c r="C18" t="s">
        <v>47</v>
      </c>
      <c r="D18">
        <v>2021</v>
      </c>
      <c r="E18" s="7">
        <v>108653</v>
      </c>
      <c r="F18" s="1">
        <v>97473</v>
      </c>
      <c r="G18" s="2">
        <v>44012</v>
      </c>
      <c r="H18">
        <v>5</v>
      </c>
      <c r="I18" s="1">
        <v>7835</v>
      </c>
      <c r="J18">
        <v>6</v>
      </c>
      <c r="K18" s="1">
        <v>6529</v>
      </c>
      <c r="L18">
        <v>7</v>
      </c>
      <c r="M18" s="1">
        <v>5440</v>
      </c>
      <c r="N18">
        <v>8</v>
      </c>
      <c r="O18" s="1">
        <v>4533</v>
      </c>
      <c r="P18">
        <v>9</v>
      </c>
      <c r="Q18" s="1">
        <v>3778</v>
      </c>
      <c r="R18">
        <v>10</v>
      </c>
      <c r="S18" s="1">
        <v>3148</v>
      </c>
      <c r="T18">
        <v>11</v>
      </c>
      <c r="U18" s="1">
        <v>2623</v>
      </c>
      <c r="V18">
        <v>12</v>
      </c>
      <c r="W18" s="1">
        <v>2186</v>
      </c>
    </row>
    <row r="19" spans="1:31">
      <c r="A19" s="3">
        <v>223</v>
      </c>
      <c r="B19" s="3" t="s">
        <v>48</v>
      </c>
      <c r="C19" s="3" t="s">
        <v>43</v>
      </c>
      <c r="D19" s="3">
        <v>2022</v>
      </c>
      <c r="E19" s="10">
        <v>111010</v>
      </c>
      <c r="F19" s="4">
        <v>100325</v>
      </c>
      <c r="G19" s="5">
        <v>44377</v>
      </c>
      <c r="H19" s="3">
        <v>4</v>
      </c>
      <c r="I19" s="4">
        <v>9677</v>
      </c>
      <c r="J19" s="3">
        <v>5</v>
      </c>
      <c r="K19" s="4">
        <v>8064</v>
      </c>
      <c r="L19" s="3">
        <v>6</v>
      </c>
      <c r="M19" s="4">
        <v>6720</v>
      </c>
      <c r="N19" s="3">
        <v>7</v>
      </c>
      <c r="O19" s="4">
        <v>5600</v>
      </c>
      <c r="P19" s="3">
        <v>8</v>
      </c>
      <c r="Q19" s="4">
        <v>4666</v>
      </c>
      <c r="R19" s="3">
        <v>9</v>
      </c>
      <c r="S19" s="4">
        <v>3888</v>
      </c>
      <c r="T19" s="3">
        <v>10</v>
      </c>
      <c r="U19" s="4">
        <v>3240</v>
      </c>
      <c r="V19" s="3">
        <v>11</v>
      </c>
      <c r="W19" s="4">
        <v>2700</v>
      </c>
      <c r="X19" s="3">
        <v>12</v>
      </c>
      <c r="Y19" s="4">
        <v>2250</v>
      </c>
    </row>
    <row r="20" spans="1:31">
      <c r="G20" t="s">
        <v>49</v>
      </c>
      <c r="I20" s="1">
        <v>46516</v>
      </c>
      <c r="K20" s="1">
        <v>38762</v>
      </c>
      <c r="M20" s="1">
        <v>30651</v>
      </c>
      <c r="O20" s="1">
        <v>25542</v>
      </c>
      <c r="Q20" s="1">
        <v>21285</v>
      </c>
      <c r="S20" s="1">
        <v>11995</v>
      </c>
      <c r="U20" s="1">
        <v>8178</v>
      </c>
      <c r="W20" s="1">
        <v>4886</v>
      </c>
      <c r="Y20" s="1">
        <v>2250</v>
      </c>
    </row>
    <row r="22" spans="1:31">
      <c r="H22" s="6"/>
      <c r="I22" s="1"/>
      <c r="J22" s="6"/>
      <c r="K22" s="1"/>
    </row>
    <row r="23" spans="1:31">
      <c r="F23" s="18" t="s">
        <v>50</v>
      </c>
      <c r="G23" s="18"/>
      <c r="H23" t="s">
        <v>51</v>
      </c>
      <c r="I23" s="1">
        <v>23153.49</v>
      </c>
      <c r="J23" t="s">
        <v>52</v>
      </c>
      <c r="K23" s="1">
        <v>23527</v>
      </c>
    </row>
    <row r="24" spans="1:31">
      <c r="H24" t="s">
        <v>52</v>
      </c>
      <c r="I24" s="4">
        <v>23527.37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31">
      <c r="F25" s="18" t="s">
        <v>53</v>
      </c>
      <c r="G25" s="18"/>
      <c r="H25" s="18"/>
      <c r="I25" s="1">
        <f>I20-I23-I24</f>
        <v>-164.86000000000058</v>
      </c>
      <c r="J25" s="1"/>
      <c r="K25" s="1">
        <f t="shared" ref="K25:Y25" si="0">K20-K23-K24</f>
        <v>15235</v>
      </c>
      <c r="L25" s="1"/>
      <c r="M25" s="1">
        <f t="shared" si="0"/>
        <v>30651</v>
      </c>
      <c r="N25" s="1"/>
      <c r="O25" s="1">
        <f t="shared" si="0"/>
        <v>25542</v>
      </c>
      <c r="P25" s="1"/>
      <c r="Q25" s="1">
        <f t="shared" si="0"/>
        <v>21285</v>
      </c>
      <c r="R25" s="1"/>
      <c r="S25" s="1">
        <f t="shared" si="0"/>
        <v>11995</v>
      </c>
      <c r="T25" s="1"/>
      <c r="U25" s="1">
        <f t="shared" si="0"/>
        <v>8178</v>
      </c>
      <c r="V25" s="1"/>
      <c r="W25" s="1">
        <f t="shared" si="0"/>
        <v>4886</v>
      </c>
      <c r="X25" s="1"/>
      <c r="Y25" s="1">
        <f t="shared" si="0"/>
        <v>2250</v>
      </c>
    </row>
    <row r="26" spans="1:31">
      <c r="F26" s="6"/>
      <c r="G26" s="6"/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31" ht="19.5" thickBot="1">
      <c r="A27" s="17" t="s">
        <v>54</v>
      </c>
      <c r="B27" s="14"/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30" spans="1:31">
      <c r="A30" t="s">
        <v>1</v>
      </c>
      <c r="B30" t="s">
        <v>2</v>
      </c>
      <c r="C30" t="s">
        <v>3</v>
      </c>
      <c r="D30" t="s">
        <v>4</v>
      </c>
      <c r="E30" s="7" t="s">
        <v>5</v>
      </c>
      <c r="F30" t="s">
        <v>6</v>
      </c>
      <c r="G30" t="s">
        <v>7</v>
      </c>
      <c r="H30" t="s">
        <v>8</v>
      </c>
      <c r="I30" t="s">
        <v>9</v>
      </c>
      <c r="J30" t="s">
        <v>8</v>
      </c>
      <c r="K30" t="s">
        <v>10</v>
      </c>
      <c r="L30" t="s">
        <v>8</v>
      </c>
      <c r="M30" t="s">
        <v>11</v>
      </c>
      <c r="N30" t="s">
        <v>8</v>
      </c>
      <c r="O30" t="s">
        <v>12</v>
      </c>
      <c r="P30" t="s">
        <v>8</v>
      </c>
      <c r="Q30" t="s">
        <v>13</v>
      </c>
      <c r="R30" t="s">
        <v>8</v>
      </c>
      <c r="S30" t="s">
        <v>14</v>
      </c>
      <c r="T30" t="s">
        <v>8</v>
      </c>
      <c r="U30" t="s">
        <v>15</v>
      </c>
      <c r="V30" t="s">
        <v>8</v>
      </c>
      <c r="W30" t="s">
        <v>16</v>
      </c>
      <c r="X30" t="s">
        <v>8</v>
      </c>
      <c r="Y30" t="s">
        <v>17</v>
      </c>
      <c r="Z30" t="s">
        <v>8</v>
      </c>
      <c r="AA30" t="s">
        <v>18</v>
      </c>
      <c r="AB30" t="s">
        <v>8</v>
      </c>
      <c r="AC30" t="s">
        <v>19</v>
      </c>
      <c r="AD30" t="s">
        <v>8</v>
      </c>
      <c r="AE30" t="s">
        <v>20</v>
      </c>
    </row>
    <row r="31" spans="1:31">
      <c r="A31">
        <v>15</v>
      </c>
      <c r="B31" t="s">
        <v>21</v>
      </c>
      <c r="C31" t="s">
        <v>22</v>
      </c>
      <c r="D31">
        <v>2001</v>
      </c>
      <c r="F31" s="1">
        <v>59272</v>
      </c>
      <c r="G31" s="2">
        <v>37437</v>
      </c>
    </row>
    <row r="32" spans="1:31">
      <c r="A32">
        <v>32</v>
      </c>
      <c r="B32" t="s">
        <v>23</v>
      </c>
      <c r="C32" t="s">
        <v>22</v>
      </c>
      <c r="D32">
        <v>2004</v>
      </c>
      <c r="E32" s="7">
        <v>53200</v>
      </c>
      <c r="F32" s="1">
        <v>53200</v>
      </c>
      <c r="G32" s="2">
        <v>37802</v>
      </c>
    </row>
    <row r="33" spans="1:31">
      <c r="A33">
        <v>31</v>
      </c>
      <c r="B33" t="s">
        <v>24</v>
      </c>
      <c r="C33" t="s">
        <v>22</v>
      </c>
      <c r="D33">
        <v>2004</v>
      </c>
      <c r="E33" s="7">
        <v>56222</v>
      </c>
      <c r="F33" s="1">
        <v>56222</v>
      </c>
      <c r="G33" s="2">
        <v>37802</v>
      </c>
    </row>
    <row r="34" spans="1:31">
      <c r="A34" s="11">
        <v>67</v>
      </c>
      <c r="B34" t="s">
        <v>25</v>
      </c>
      <c r="C34" t="s">
        <v>22</v>
      </c>
      <c r="D34">
        <v>2005</v>
      </c>
      <c r="E34" s="7">
        <v>58076</v>
      </c>
      <c r="F34" s="1">
        <v>58076</v>
      </c>
      <c r="G34" s="2">
        <v>38533</v>
      </c>
    </row>
    <row r="35" spans="1:31">
      <c r="A35">
        <v>40</v>
      </c>
      <c r="B35" t="s">
        <v>26</v>
      </c>
      <c r="C35" t="s">
        <v>27</v>
      </c>
      <c r="D35">
        <v>2004</v>
      </c>
      <c r="E35" s="7">
        <v>38925</v>
      </c>
      <c r="F35" s="1">
        <v>38925</v>
      </c>
      <c r="G35" s="2">
        <v>38898</v>
      </c>
    </row>
    <row r="36" spans="1:31">
      <c r="A36">
        <v>64</v>
      </c>
      <c r="B36" t="s">
        <v>28</v>
      </c>
      <c r="C36" t="s">
        <v>29</v>
      </c>
      <c r="D36">
        <v>2005</v>
      </c>
      <c r="E36" s="7">
        <v>55822</v>
      </c>
      <c r="F36" s="1">
        <v>56478</v>
      </c>
      <c r="G36" s="2">
        <v>38898</v>
      </c>
    </row>
    <row r="37" spans="1:31">
      <c r="A37">
        <v>102</v>
      </c>
      <c r="B37" t="s">
        <v>30</v>
      </c>
      <c r="C37" t="s">
        <v>22</v>
      </c>
      <c r="D37">
        <v>2010</v>
      </c>
      <c r="E37" s="7">
        <v>90345</v>
      </c>
      <c r="F37" s="1">
        <v>88520</v>
      </c>
      <c r="G37" s="2">
        <v>39994</v>
      </c>
    </row>
    <row r="38" spans="1:31">
      <c r="A38">
        <v>101</v>
      </c>
      <c r="B38" t="s">
        <v>31</v>
      </c>
      <c r="C38" t="s">
        <v>22</v>
      </c>
      <c r="D38">
        <v>2010</v>
      </c>
      <c r="E38" s="7">
        <v>79762</v>
      </c>
      <c r="F38" s="1">
        <v>77937</v>
      </c>
      <c r="G38" s="2">
        <v>39994</v>
      </c>
    </row>
    <row r="39" spans="1:31">
      <c r="A39">
        <v>136</v>
      </c>
      <c r="B39" t="s">
        <v>32</v>
      </c>
      <c r="C39" t="s">
        <v>33</v>
      </c>
      <c r="D39">
        <v>2013</v>
      </c>
      <c r="E39" s="7">
        <v>102059</v>
      </c>
      <c r="F39" s="1">
        <v>98949</v>
      </c>
      <c r="G39" s="2">
        <v>41090</v>
      </c>
    </row>
    <row r="40" spans="1:31">
      <c r="A40">
        <v>157</v>
      </c>
      <c r="B40" t="s">
        <v>34</v>
      </c>
      <c r="C40" t="s">
        <v>35</v>
      </c>
      <c r="D40">
        <v>2015</v>
      </c>
      <c r="E40" s="7">
        <v>89165</v>
      </c>
      <c r="F40" s="1">
        <v>88215</v>
      </c>
      <c r="G40" s="2">
        <v>41820</v>
      </c>
      <c r="H40">
        <v>11</v>
      </c>
      <c r="I40" s="1">
        <v>2374</v>
      </c>
      <c r="J40">
        <v>12</v>
      </c>
      <c r="K40" s="1">
        <v>1978</v>
      </c>
    </row>
    <row r="41" spans="1:31">
      <c r="A41">
        <v>175</v>
      </c>
      <c r="B41" t="s">
        <v>36</v>
      </c>
      <c r="C41" t="s">
        <v>37</v>
      </c>
      <c r="D41">
        <v>2017</v>
      </c>
      <c r="E41" s="7">
        <v>90840</v>
      </c>
      <c r="F41" s="1">
        <v>90384</v>
      </c>
      <c r="G41" s="2">
        <v>42916</v>
      </c>
      <c r="H41">
        <v>8</v>
      </c>
      <c r="I41" s="1">
        <v>4204</v>
      </c>
      <c r="J41">
        <v>9</v>
      </c>
      <c r="K41" s="1">
        <v>3503</v>
      </c>
      <c r="L41">
        <v>10</v>
      </c>
      <c r="M41" s="1">
        <v>2919</v>
      </c>
      <c r="N41">
        <v>11</v>
      </c>
      <c r="O41" s="1">
        <v>2432</v>
      </c>
      <c r="P41">
        <v>12</v>
      </c>
      <c r="Q41" s="1">
        <v>2027</v>
      </c>
    </row>
    <row r="42" spans="1:31">
      <c r="A42">
        <v>176</v>
      </c>
      <c r="B42" t="s">
        <v>38</v>
      </c>
      <c r="C42" t="s">
        <v>39</v>
      </c>
      <c r="D42">
        <v>2018</v>
      </c>
      <c r="E42" s="7">
        <v>99951</v>
      </c>
      <c r="F42" s="1">
        <v>99362</v>
      </c>
      <c r="G42" s="2">
        <v>42916</v>
      </c>
      <c r="H42">
        <v>8</v>
      </c>
      <c r="I42" s="1">
        <v>4621</v>
      </c>
      <c r="J42">
        <v>9</v>
      </c>
      <c r="K42" s="1">
        <v>3851</v>
      </c>
      <c r="L42">
        <v>10</v>
      </c>
      <c r="M42" s="1">
        <v>3209</v>
      </c>
      <c r="N42">
        <v>11</v>
      </c>
      <c r="O42" s="1">
        <v>2674</v>
      </c>
      <c r="P42">
        <v>12</v>
      </c>
      <c r="Q42" s="1">
        <v>2228</v>
      </c>
    </row>
    <row r="43" spans="1:31">
      <c r="A43">
        <v>177</v>
      </c>
      <c r="B43" t="s">
        <v>40</v>
      </c>
      <c r="C43" t="s">
        <v>41</v>
      </c>
      <c r="D43">
        <v>2017</v>
      </c>
      <c r="E43" s="7">
        <v>129965</v>
      </c>
      <c r="F43" s="1">
        <v>117447</v>
      </c>
      <c r="G43" s="2">
        <v>42916</v>
      </c>
      <c r="H43">
        <v>8</v>
      </c>
      <c r="I43" s="1">
        <v>5462</v>
      </c>
      <c r="J43">
        <v>9</v>
      </c>
      <c r="K43" s="1">
        <v>4552</v>
      </c>
      <c r="L43">
        <v>10</v>
      </c>
      <c r="M43" s="1">
        <v>3793</v>
      </c>
      <c r="N43">
        <v>11</v>
      </c>
      <c r="O43" s="1">
        <v>3161</v>
      </c>
      <c r="P43">
        <v>12</v>
      </c>
      <c r="Q43" s="1">
        <v>2634</v>
      </c>
    </row>
    <row r="44" spans="1:31">
      <c r="A44">
        <v>199</v>
      </c>
      <c r="B44" t="s">
        <v>42</v>
      </c>
      <c r="C44" t="s">
        <v>43</v>
      </c>
      <c r="D44">
        <v>2019</v>
      </c>
      <c r="E44" s="7">
        <v>104797</v>
      </c>
      <c r="F44" s="1">
        <v>97262</v>
      </c>
      <c r="G44" s="2">
        <v>43281</v>
      </c>
      <c r="H44">
        <v>7</v>
      </c>
      <c r="I44" s="1">
        <v>5429</v>
      </c>
      <c r="J44">
        <v>8</v>
      </c>
      <c r="K44" s="1">
        <v>4524</v>
      </c>
      <c r="L44">
        <v>9</v>
      </c>
      <c r="M44" s="1">
        <v>3769</v>
      </c>
      <c r="N44">
        <v>10</v>
      </c>
      <c r="O44" s="1">
        <v>3141</v>
      </c>
      <c r="P44">
        <v>11</v>
      </c>
      <c r="Q44" s="1">
        <v>2618</v>
      </c>
      <c r="R44">
        <v>12</v>
      </c>
      <c r="S44" s="1">
        <v>2181</v>
      </c>
    </row>
    <row r="45" spans="1:31">
      <c r="A45">
        <v>202</v>
      </c>
      <c r="B45" t="s">
        <v>44</v>
      </c>
      <c r="C45" t="s">
        <v>45</v>
      </c>
      <c r="D45">
        <v>2020</v>
      </c>
      <c r="E45" s="7">
        <v>106987</v>
      </c>
      <c r="F45" s="1">
        <v>103225</v>
      </c>
      <c r="G45" s="2">
        <v>43646</v>
      </c>
      <c r="H45">
        <v>6</v>
      </c>
      <c r="I45" s="1">
        <v>6914</v>
      </c>
      <c r="J45">
        <v>7</v>
      </c>
      <c r="K45" s="1">
        <v>5761</v>
      </c>
      <c r="L45">
        <v>8</v>
      </c>
      <c r="M45" s="1">
        <v>4801</v>
      </c>
      <c r="N45">
        <v>9</v>
      </c>
      <c r="O45" s="1">
        <v>4001</v>
      </c>
      <c r="P45">
        <v>10</v>
      </c>
      <c r="Q45" s="1">
        <v>3334</v>
      </c>
      <c r="R45">
        <v>11</v>
      </c>
      <c r="S45" s="1">
        <v>2778</v>
      </c>
      <c r="T45">
        <v>12</v>
      </c>
      <c r="U45" s="1">
        <v>2315</v>
      </c>
    </row>
    <row r="46" spans="1:31">
      <c r="A46">
        <v>211</v>
      </c>
      <c r="B46" t="s">
        <v>46</v>
      </c>
      <c r="C46" t="s">
        <v>47</v>
      </c>
      <c r="D46">
        <v>2021</v>
      </c>
      <c r="E46" s="7">
        <v>108653</v>
      </c>
      <c r="F46" s="1">
        <v>97473</v>
      </c>
      <c r="G46" s="2">
        <v>44012</v>
      </c>
      <c r="H46">
        <v>5</v>
      </c>
      <c r="I46" s="1">
        <v>7835</v>
      </c>
      <c r="J46">
        <v>6</v>
      </c>
      <c r="K46" s="1">
        <v>6529</v>
      </c>
      <c r="L46">
        <v>7</v>
      </c>
      <c r="M46" s="1">
        <v>5440</v>
      </c>
      <c r="N46">
        <v>8</v>
      </c>
      <c r="O46" s="1">
        <v>4533</v>
      </c>
      <c r="P46">
        <v>9</v>
      </c>
      <c r="Q46" s="1">
        <v>3778</v>
      </c>
      <c r="R46">
        <v>10</v>
      </c>
      <c r="S46" s="1">
        <v>3148</v>
      </c>
      <c r="T46">
        <v>11</v>
      </c>
      <c r="U46" s="1">
        <v>2623</v>
      </c>
      <c r="V46">
        <v>12</v>
      </c>
      <c r="W46" s="1">
        <v>2186</v>
      </c>
    </row>
    <row r="47" spans="1:31">
      <c r="A47">
        <v>223</v>
      </c>
      <c r="B47" t="s">
        <v>48</v>
      </c>
      <c r="C47" t="s">
        <v>43</v>
      </c>
      <c r="D47">
        <v>2022</v>
      </c>
      <c r="E47" s="7">
        <v>111010</v>
      </c>
      <c r="F47" s="1">
        <v>100325</v>
      </c>
      <c r="G47" s="2">
        <v>44377</v>
      </c>
      <c r="H47">
        <v>4</v>
      </c>
      <c r="I47" s="1">
        <v>9677</v>
      </c>
      <c r="J47">
        <v>5</v>
      </c>
      <c r="K47" s="1">
        <v>8064</v>
      </c>
      <c r="L47">
        <v>6</v>
      </c>
      <c r="M47" s="1">
        <v>6720</v>
      </c>
      <c r="N47">
        <v>7</v>
      </c>
      <c r="O47" s="1">
        <v>5600</v>
      </c>
      <c r="P47">
        <v>8</v>
      </c>
      <c r="Q47" s="1">
        <v>4666</v>
      </c>
      <c r="R47">
        <v>9</v>
      </c>
      <c r="S47" s="1">
        <v>3888</v>
      </c>
      <c r="T47">
        <v>10</v>
      </c>
      <c r="U47" s="1">
        <v>3240</v>
      </c>
      <c r="V47">
        <v>11</v>
      </c>
      <c r="W47" s="1">
        <v>2700</v>
      </c>
      <c r="X47">
        <v>12</v>
      </c>
      <c r="Y47" s="1">
        <v>2250</v>
      </c>
    </row>
    <row r="48" spans="1:31" ht="30">
      <c r="A48" s="8" t="s">
        <v>55</v>
      </c>
      <c r="B48" s="16" t="s">
        <v>56</v>
      </c>
      <c r="C48" s="8" t="s">
        <v>57</v>
      </c>
      <c r="D48" s="8">
        <v>2024</v>
      </c>
      <c r="E48" s="9">
        <v>151956</v>
      </c>
      <c r="F48" s="12">
        <v>146883</v>
      </c>
      <c r="G48" s="13">
        <v>45473</v>
      </c>
      <c r="H48" s="8">
        <v>1</v>
      </c>
      <c r="I48" s="12">
        <v>27576.63</v>
      </c>
      <c r="J48" s="8">
        <v>2</v>
      </c>
      <c r="K48" s="12">
        <v>20403</v>
      </c>
      <c r="L48" s="8">
        <v>3</v>
      </c>
      <c r="M48" s="12">
        <v>17002</v>
      </c>
      <c r="N48" s="8">
        <v>4</v>
      </c>
      <c r="O48" s="12">
        <v>14168</v>
      </c>
      <c r="P48" s="8">
        <v>5</v>
      </c>
      <c r="Q48" s="12">
        <v>11806</v>
      </c>
      <c r="R48" s="8">
        <v>6</v>
      </c>
      <c r="S48" s="12">
        <v>9839</v>
      </c>
      <c r="T48" s="8">
        <v>7</v>
      </c>
      <c r="U48" s="12">
        <v>8198</v>
      </c>
      <c r="V48" s="8">
        <v>8</v>
      </c>
      <c r="W48" s="12">
        <v>6831</v>
      </c>
      <c r="X48" s="8">
        <v>9</v>
      </c>
      <c r="Y48" s="12">
        <v>5692</v>
      </c>
      <c r="Z48" s="8">
        <v>10</v>
      </c>
      <c r="AA48" s="9">
        <v>4744</v>
      </c>
      <c r="AB48" s="8">
        <v>11</v>
      </c>
      <c r="AC48" s="9">
        <v>3953</v>
      </c>
      <c r="AD48" s="8">
        <v>12</v>
      </c>
      <c r="AE48" s="9">
        <v>3294</v>
      </c>
    </row>
    <row r="49" spans="4:31">
      <c r="G49" t="s">
        <v>49</v>
      </c>
      <c r="I49" s="1">
        <f>SUM(I40:I48)</f>
        <v>74092.63</v>
      </c>
      <c r="K49" s="1">
        <f>SUM(K40:K48)</f>
        <v>59165</v>
      </c>
      <c r="M49" s="1">
        <f>SUM(M41:M48)</f>
        <v>47653</v>
      </c>
      <c r="O49" s="1">
        <f>SUM(O41:O48)</f>
        <v>39710</v>
      </c>
      <c r="Q49" s="1">
        <f>SUM(Q41:Q48)</f>
        <v>33091</v>
      </c>
      <c r="S49" s="1">
        <f>SUM(S44:S48)</f>
        <v>21834</v>
      </c>
      <c r="U49" s="1">
        <f>SUM(U45:U48)</f>
        <v>16376</v>
      </c>
      <c r="W49" s="1">
        <f>SUM(W46:W48)</f>
        <v>11717</v>
      </c>
      <c r="Y49" s="1">
        <f>SUM(Y47:Y48)</f>
        <v>7942</v>
      </c>
      <c r="AA49" s="7">
        <f>SUM(AA48)</f>
        <v>4744</v>
      </c>
      <c r="AC49" s="7">
        <f>SUM(AC48)</f>
        <v>3953</v>
      </c>
      <c r="AE49" s="7">
        <f>SUM(AE48)</f>
        <v>3294</v>
      </c>
    </row>
    <row r="51" spans="4:31">
      <c r="H51" s="6"/>
      <c r="I51" s="1"/>
      <c r="J51" s="6"/>
      <c r="K51" s="1"/>
    </row>
    <row r="52" spans="4:31">
      <c r="F52" s="18" t="s">
        <v>50</v>
      </c>
      <c r="G52" s="18"/>
      <c r="H52" t="s">
        <v>51</v>
      </c>
      <c r="I52" s="1">
        <v>23153.49</v>
      </c>
      <c r="J52" t="s">
        <v>52</v>
      </c>
      <c r="K52" s="1">
        <v>23527</v>
      </c>
    </row>
    <row r="53" spans="4:31">
      <c r="H53" t="s">
        <v>52</v>
      </c>
      <c r="I53" s="4">
        <v>23527.37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4:31">
      <c r="D54" s="18" t="s">
        <v>58</v>
      </c>
      <c r="E54" s="18"/>
      <c r="F54" s="18"/>
      <c r="G54" s="18"/>
      <c r="H54" s="18"/>
      <c r="I54" s="4">
        <f>I49-I52-I53</f>
        <v>27411.77</v>
      </c>
      <c r="J54" s="4"/>
      <c r="K54" s="4">
        <f t="shared" ref="K54:AE54" si="1">K49-K52-K53</f>
        <v>35638</v>
      </c>
      <c r="L54" s="4"/>
      <c r="M54" s="4">
        <f t="shared" si="1"/>
        <v>47653</v>
      </c>
      <c r="N54" s="4"/>
      <c r="O54" s="4">
        <f t="shared" si="1"/>
        <v>39710</v>
      </c>
      <c r="P54" s="4"/>
      <c r="Q54" s="4">
        <f t="shared" si="1"/>
        <v>33091</v>
      </c>
      <c r="R54" s="4"/>
      <c r="S54" s="4">
        <f t="shared" si="1"/>
        <v>21834</v>
      </c>
      <c r="T54" s="4"/>
      <c r="U54" s="4">
        <f t="shared" si="1"/>
        <v>16376</v>
      </c>
      <c r="V54" s="4"/>
      <c r="W54" s="4">
        <f t="shared" si="1"/>
        <v>11717</v>
      </c>
      <c r="X54" s="4"/>
      <c r="Y54" s="4">
        <f t="shared" si="1"/>
        <v>7942</v>
      </c>
      <c r="Z54" s="4"/>
      <c r="AA54" s="4">
        <f t="shared" si="1"/>
        <v>4744</v>
      </c>
      <c r="AB54" s="4"/>
      <c r="AC54" s="4">
        <f t="shared" si="1"/>
        <v>3953</v>
      </c>
      <c r="AD54" s="4"/>
      <c r="AE54" s="4">
        <f t="shared" si="1"/>
        <v>3294</v>
      </c>
    </row>
    <row r="56" spans="4:31" s="7" customFormat="1">
      <c r="G56" s="19" t="s">
        <v>59</v>
      </c>
      <c r="H56" s="19"/>
      <c r="I56" s="9">
        <v>34400</v>
      </c>
      <c r="J56" s="9"/>
      <c r="K56" s="9">
        <v>34400</v>
      </c>
      <c r="L56" s="9"/>
      <c r="M56" s="9">
        <v>34400</v>
      </c>
      <c r="N56" s="9"/>
      <c r="O56" s="9">
        <v>34400</v>
      </c>
      <c r="P56" s="9"/>
      <c r="Q56" s="9">
        <v>34400</v>
      </c>
    </row>
    <row r="57" spans="4:31">
      <c r="F57" s="18" t="s">
        <v>53</v>
      </c>
      <c r="G57" s="18"/>
      <c r="H57" s="18"/>
      <c r="I57" s="1">
        <f>I54-I56</f>
        <v>-6988.23</v>
      </c>
      <c r="K57" s="1">
        <f>K54-K56</f>
        <v>1238</v>
      </c>
      <c r="M57" s="1">
        <f>M54-M56</f>
        <v>13253</v>
      </c>
      <c r="O57" s="1">
        <f>O54-O56</f>
        <v>5310</v>
      </c>
      <c r="Q57" s="1">
        <f>Q54-Q56</f>
        <v>-1309</v>
      </c>
    </row>
  </sheetData>
  <mergeCells count="6">
    <mergeCell ref="F57:H57"/>
    <mergeCell ref="F25:H25"/>
    <mergeCell ref="F23:G23"/>
    <mergeCell ref="F52:G52"/>
    <mergeCell ref="D54:H54"/>
    <mergeCell ref="G56:H56"/>
  </mergeCells>
  <pageMargins left="0.7" right="0.7" top="0.75" bottom="0.75" header="0.3" footer="0.3"/>
  <pageSetup paperSize="5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Laurie Wirtz</dc:creator>
  <cp:keywords/>
  <dc:description/>
  <cp:lastModifiedBy/>
  <cp:revision/>
  <dcterms:created xsi:type="dcterms:W3CDTF">2023-11-01T18:35:31Z</dcterms:created>
  <dcterms:modified xsi:type="dcterms:W3CDTF">2023-11-13T21:01:00Z</dcterms:modified>
  <cp:category/>
  <cp:contentStatus/>
</cp:coreProperties>
</file>